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Arkusz1!$A$1:$R$45</definedName>
  </definedNames>
  <calcPr calcId="145621"/>
</workbook>
</file>

<file path=xl/calcChain.xml><?xml version="1.0" encoding="utf-8"?>
<calcChain xmlns="http://schemas.openxmlformats.org/spreadsheetml/2006/main">
  <c r="G23" i="1" l="1"/>
  <c r="F25" i="1"/>
  <c r="F23" i="1" s="1"/>
  <c r="E25" i="1"/>
  <c r="E23" i="1" s="1"/>
  <c r="F20" i="1"/>
  <c r="F9" i="1" s="1"/>
  <c r="G20" i="1"/>
  <c r="G9" i="1" s="1"/>
  <c r="E20" i="1"/>
  <c r="R12" i="1"/>
  <c r="F28" i="1"/>
  <c r="E39" i="1"/>
  <c r="F39" i="1"/>
  <c r="G39" i="1"/>
  <c r="R32" i="1"/>
  <c r="H28" i="1"/>
  <c r="G28" i="1"/>
  <c r="G11" i="1"/>
  <c r="H11" i="1"/>
  <c r="F11" i="1"/>
  <c r="R19" i="1"/>
  <c r="I11" i="1"/>
  <c r="I28" i="1"/>
  <c r="R31" i="1"/>
  <c r="E31" i="1"/>
  <c r="E28" i="1" s="1"/>
  <c r="E27" i="1" s="1"/>
  <c r="R36" i="1"/>
  <c r="R24" i="1"/>
  <c r="R25" i="1"/>
  <c r="H20" i="1"/>
  <c r="H10" i="1" s="1"/>
  <c r="I20" i="1"/>
  <c r="I10" i="1"/>
  <c r="H39" i="1"/>
  <c r="I39" i="1"/>
  <c r="R30" i="1"/>
  <c r="R21" i="1"/>
  <c r="R20" i="1" s="1"/>
  <c r="R15" i="1"/>
  <c r="R16" i="1"/>
  <c r="R41" i="1"/>
  <c r="R13" i="1"/>
  <c r="E13" i="1"/>
  <c r="E11" i="1" s="1"/>
  <c r="E8" i="1" s="1"/>
  <c r="G7" i="1" l="1"/>
  <c r="F27" i="1"/>
  <c r="R28" i="1"/>
  <c r="G10" i="1"/>
  <c r="R23" i="1"/>
  <c r="E9" i="1"/>
  <c r="E7" i="1" s="1"/>
  <c r="R11" i="1"/>
  <c r="R8" i="1" s="1"/>
  <c r="F10" i="1"/>
  <c r="H27" i="1"/>
  <c r="H9" i="1"/>
  <c r="I9" i="1"/>
  <c r="E10" i="1"/>
  <c r="F8" i="1"/>
  <c r="H8" i="1"/>
  <c r="H7" i="1" s="1"/>
  <c r="I8" i="1"/>
  <c r="G8" i="1"/>
  <c r="I27" i="1"/>
  <c r="G27" i="1"/>
  <c r="R39" i="1"/>
  <c r="R9" i="1" s="1"/>
  <c r="R10" i="1" l="1"/>
  <c r="R27" i="1"/>
  <c r="R7" i="1"/>
  <c r="F7" i="1"/>
  <c r="I7" i="1"/>
</calcChain>
</file>

<file path=xl/sharedStrings.xml><?xml version="1.0" encoding="utf-8"?>
<sst xmlns="http://schemas.openxmlformats.org/spreadsheetml/2006/main" count="105" uniqueCount="65">
  <si>
    <t>Nazwa i cel</t>
  </si>
  <si>
    <t>koordynująca</t>
  </si>
  <si>
    <t>Łączne nakłady</t>
  </si>
  <si>
    <t>finansowe</t>
  </si>
  <si>
    <t>- wydatki bieżące</t>
  </si>
  <si>
    <t>- wydatki majątkowe</t>
  </si>
  <si>
    <t>Projekt OKNO NA ŚWIAT - Promocja integracji społecznej.Rozwój i upowszechnianie aktywnej integracji</t>
  </si>
  <si>
    <t>Powiatowe Centrum Pomocy Rodzinie</t>
  </si>
  <si>
    <t>Projekt Kadra to kapitał - poprawa dostepu do zatrudnienia oraz wspieranie aktywnosci zawodowej w regionie. - Poprawa dostepu do zatrudnienia oraz wspieranie aktywnosci zawodowej w regionie.</t>
  </si>
  <si>
    <t>Powiatowy Urząd Pracy</t>
  </si>
  <si>
    <t>2011-2013</t>
  </si>
  <si>
    <t>Starostwo Powiatowe w Wołominie</t>
  </si>
  <si>
    <t>2012-2016</t>
  </si>
  <si>
    <t>2011-2016</t>
  </si>
  <si>
    <t>Projekt kluczowy EA - rozwój elektroniczej administracji w samorządach województwa mazowieckiego - Projekt kluczowy EA - rozwój elektroniczej administracji w samorządach województwa mazowieckiego</t>
  </si>
  <si>
    <t>Projekt kluczowy BW przyspieszenie wzrostu konkurencyjności województwa mazowieckiego - Projekt kluczowy BW przyspieszenie wzrostu konkurencyjności województwa mazowieckiego</t>
  </si>
  <si>
    <t>Dotacja dla Gminy Ząbki na realizację zadania z zakresu powiatowych dróg publicznych na terenie gminy Ząbki - przebudowa tunelu drogowego pod torami kolejowymi w ciągu ulic Wojska Polskiego i Orlej -</t>
  </si>
  <si>
    <t>2012-2013</t>
  </si>
  <si>
    <t>Projekt przebudowy ul. Piłsudskiego i ul. Radzymińskiej w Wołominie -</t>
  </si>
  <si>
    <t>Umowa na prowadzenie ŚDS Ząbki - Stworzenie warunków do zwiększenia aktywności społecznej mieszkańców</t>
  </si>
  <si>
    <t>2012-2015</t>
  </si>
  <si>
    <t>Analiza kosztów zakupu oraz przygotowanie postepowania przetargowego na zakup energii elektrycznej dla jednostek organizacyjnych Powiatu -</t>
  </si>
  <si>
    <t>Projekt Bądź aktywny odniesiesz sukces.</t>
  </si>
  <si>
    <t xml:space="preserve">Przekazanie zadań transportu zbiorowego w zakresie przejazdów na liniach kolejowych łączących Wołomin z Warszawą </t>
  </si>
  <si>
    <t>Umowa - Przewóz zwłok - Zapewnienie przewozu zwłok i szczatków ludzkich znalezionych w miejscach publicznych</t>
  </si>
  <si>
    <t>Leonardo da Vinci - uczenie się przez całe życie</t>
  </si>
  <si>
    <t>2013-2014</t>
  </si>
  <si>
    <t>2008-2013</t>
  </si>
  <si>
    <t>2009-2013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</si>
  <si>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</si>
  <si>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</si>
  <si>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</si>
  <si>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</si>
  <si>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</si>
  <si>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</si>
  <si>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</si>
  <si>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</si>
  <si>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</si>
  <si>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</si>
  <si>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</si>
  <si>
    <t>Wydatki na przedsięwzięcia -ogółem (1.1.+1.2.+1.3.) z tego:</t>
  </si>
  <si>
    <t>Lp.</t>
  </si>
  <si>
    <t>1.</t>
  </si>
  <si>
    <t>Jednostka odpowiedzialna lub koordynująca program</t>
  </si>
  <si>
    <t xml:space="preserve">od do </t>
  </si>
  <si>
    <t>Limity wydatków w poszczególnych latach (wszystkie lata)</t>
  </si>
  <si>
    <t>1.a.</t>
  </si>
  <si>
    <t>1.b.</t>
  </si>
  <si>
    <t>1.1.</t>
  </si>
  <si>
    <t>Wydatki na programy,projekty lub zadania związane z programami realizowanymi z udziałem środków, o których mowa w art.5 ust.1 pkt 2 i 3 ustawy z dnia 27 sierpnia 2009 r. o finansach publicznych(Dz.U.Nr 157,poz 1240, z późn.zm.) z tego:</t>
  </si>
  <si>
    <t>1.2.</t>
  </si>
  <si>
    <t>Wydatki na  programy,projekty,zadania związane z umowami partnerstwa publiczno-prywatnego z tego:</t>
  </si>
  <si>
    <t xml:space="preserve">Wydatki na programy,projekty,zadania pozostałe (inne niż wymienione w pkt.1.1. i 1.2.) </t>
  </si>
  <si>
    <t>1.3.</t>
  </si>
  <si>
    <t xml:space="preserve">Wykaz przedsięwzięć wieloletnich do WPF </t>
  </si>
  <si>
    <t>Projekt "Wiedza i umiejętności kluczem do przyszłości"</t>
  </si>
  <si>
    <t>LO Urle</t>
  </si>
  <si>
    <t>Projekt "Nadeszła Twoja szansa".Poprawa dostępu do zatrudnienia oraz wspierania aktywności zawodowej w regionie.</t>
  </si>
  <si>
    <t>Umowa na świadczenie usług telefonii cyfrowej - Zachowanie ciągłości w korzystaniu ze służbowych telefonów komórkowych pracowników Starostwa</t>
  </si>
  <si>
    <t>Budowa odwodnienia w ul.Spacerowej w Słupnie gm.Radzymin - projekt</t>
  </si>
  <si>
    <t>Praktyki zawodowe w Unii Europejskiej pierwszym krokiem do sukcesu na rynku pracy. (w ramach programu uczenie się przez całe życie  - Leonardo da Vinci)</t>
  </si>
  <si>
    <t>2008-2014</t>
  </si>
  <si>
    <t>Zakup wyposażenia do pałacu w Chrzęsnem w ramach zadania Adaptacja Pałacu Pałacu w Chrzęsnem</t>
  </si>
  <si>
    <t>2012-2014</t>
  </si>
  <si>
    <t>Program rozwojowy LO z oddziałami integracyjnymi w Zielonce w województwie mazowieckim - wsparcie uczniów ostatnich klas i uczniów o specjalnych potrzebach edukacyjnych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</si>
</sst>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/>
    <xf numFmtId="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3" borderId="11" xfId="0" applyFill="1" applyBorder="1"/>
    <xf numFmtId="4" fontId="4" fillId="3" borderId="12" xfId="0" applyNumberFormat="1" applyFont="1" applyFill="1" applyBorder="1" applyAlignment="1">
      <alignment horizontal="right" wrapText="1"/>
    </xf>
    <xf numFmtId="0" fontId="0" fillId="4" borderId="21" xfId="0" applyFill="1" applyBorder="1"/>
    <xf numFmtId="4" fontId="5" fillId="4" borderId="22" xfId="0" applyNumberFormat="1" applyFont="1" applyFill="1" applyBorder="1" applyAlignment="1">
      <alignment horizontal="right" wrapText="1"/>
    </xf>
    <xf numFmtId="0" fontId="0" fillId="5" borderId="21" xfId="0" applyFill="1" applyBorder="1"/>
    <xf numFmtId="4" fontId="4" fillId="5" borderId="22" xfId="0" applyNumberFormat="1" applyFont="1" applyFill="1" applyBorder="1" applyAlignment="1">
      <alignment horizontal="right" wrapText="1"/>
    </xf>
    <xf numFmtId="4" fontId="5" fillId="5" borderId="22" xfId="0" applyNumberFormat="1" applyFont="1" applyFill="1" applyBorder="1" applyAlignment="1">
      <alignment horizontal="right" wrapText="1"/>
    </xf>
    <xf numFmtId="0" fontId="0" fillId="2" borderId="21" xfId="0" applyFill="1" applyBorder="1"/>
    <xf numFmtId="4" fontId="4" fillId="0" borderId="22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0" fontId="0" fillId="3" borderId="21" xfId="0" applyFill="1" applyBorder="1"/>
    <xf numFmtId="4" fontId="4" fillId="5" borderId="25" xfId="0" applyNumberFormat="1" applyFont="1" applyFill="1" applyBorder="1" applyAlignment="1">
      <alignment horizontal="center" vertical="center" wrapText="1"/>
    </xf>
    <xf numFmtId="0" fontId="0" fillId="4" borderId="11" xfId="0" applyFill="1" applyBorder="1"/>
    <xf numFmtId="0" fontId="4" fillId="4" borderId="4" xfId="0" applyFont="1" applyFill="1" applyBorder="1" applyAlignment="1">
      <alignment horizontal="left" wrapText="1"/>
    </xf>
    <xf numFmtId="164" fontId="4" fillId="4" borderId="4" xfId="0" applyNumberFormat="1" applyFont="1" applyFill="1" applyBorder="1" applyAlignment="1">
      <alignment horizontal="right" wrapText="1"/>
    </xf>
    <xf numFmtId="4" fontId="4" fillId="4" borderId="4" xfId="0" applyNumberFormat="1" applyFont="1" applyFill="1" applyBorder="1" applyAlignment="1">
      <alignment horizontal="right" wrapText="1"/>
    </xf>
    <xf numFmtId="4" fontId="4" fillId="4" borderId="12" xfId="0" applyNumberFormat="1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0" fontId="0" fillId="2" borderId="26" xfId="0" applyFill="1" applyBorder="1"/>
    <xf numFmtId="0" fontId="5" fillId="0" borderId="6" xfId="0" applyFont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164" fontId="5" fillId="0" borderId="6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" fontId="4" fillId="0" borderId="24" xfId="0" applyNumberFormat="1" applyFont="1" applyBorder="1" applyAlignment="1">
      <alignment horizontal="right" wrapText="1"/>
    </xf>
    <xf numFmtId="0" fontId="4" fillId="4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4" fontId="4" fillId="4" borderId="22" xfId="0" applyNumberFormat="1" applyFont="1" applyFill="1" applyBorder="1" applyAlignment="1">
      <alignment horizontal="right" wrapText="1"/>
    </xf>
    <xf numFmtId="0" fontId="0" fillId="5" borderId="13" xfId="0" applyFill="1" applyBorder="1"/>
    <xf numFmtId="0" fontId="5" fillId="5" borderId="17" xfId="0" applyFont="1" applyFill="1" applyBorder="1" applyAlignment="1">
      <alignment horizontal="left" wrapText="1"/>
    </xf>
    <xf numFmtId="164" fontId="5" fillId="5" borderId="17" xfId="0" applyNumberFormat="1" applyFont="1" applyFill="1" applyBorder="1" applyAlignment="1">
      <alignment horizontal="right" wrapText="1"/>
    </xf>
    <xf numFmtId="4" fontId="5" fillId="5" borderId="17" xfId="0" applyNumberFormat="1" applyFont="1" applyFill="1" applyBorder="1" applyAlignment="1">
      <alignment horizontal="right" wrapText="1"/>
    </xf>
    <xf numFmtId="4" fontId="4" fillId="5" borderId="18" xfId="0" applyNumberFormat="1" applyFont="1" applyFill="1" applyBorder="1" applyAlignment="1">
      <alignment horizontal="right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13" zoomScaleNormal="100" zoomScaleSheetLayoutView="62" workbookViewId="0">
      <selection activeCell="J10" sqref="J10"/>
    </sheetView>
  </sheetViews>
  <sheetFormatPr defaultRowHeight="14.25"/>
  <cols>
    <col min="1" max="1" width="5.5" customWidth="1"/>
    <col min="2" max="2" width="39.25" customWidth="1"/>
    <col min="3" max="3" width="18.25" customWidth="1"/>
    <col min="5" max="5" width="12.375" customWidth="1"/>
    <col min="6" max="6" width="12.625" customWidth="1"/>
    <col min="7" max="9" width="10.625" customWidth="1"/>
    <col min="10" max="10" width="4.875" customWidth="1"/>
    <col min="11" max="12" width="4.625" customWidth="1"/>
    <col min="13" max="14" width="4.375" customWidth="1"/>
    <col min="15" max="15" width="4.75" customWidth="1"/>
    <col min="16" max="16" width="4.125" customWidth="1"/>
    <col min="17" max="17" width="5.375" customWidth="1"/>
    <col min="18" max="18" width="12.375" customWidth="1"/>
  </cols>
  <sheetData>
    <row r="1" spans="1:18" ht="15">
      <c r="B1" s="1"/>
    </row>
    <row r="2" spans="1:18" ht="26.25" customHeight="1">
      <c r="B2" s="2"/>
      <c r="D2" s="8" t="s">
        <v>54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8" ht="26.25" customHeight="1" thickBot="1">
      <c r="B3" s="3"/>
    </row>
    <row r="4" spans="1:18" ht="26.25" customHeight="1">
      <c r="A4" s="36" t="s">
        <v>41</v>
      </c>
      <c r="B4" s="93" t="s">
        <v>0</v>
      </c>
      <c r="C4" s="96" t="s">
        <v>43</v>
      </c>
      <c r="D4" s="48" t="s">
        <v>33</v>
      </c>
      <c r="E4" s="48" t="s">
        <v>2</v>
      </c>
      <c r="F4" s="93" t="s">
        <v>45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92" t="s">
        <v>36</v>
      </c>
    </row>
    <row r="5" spans="1:18" ht="38.25" customHeight="1">
      <c r="A5" s="37"/>
      <c r="B5" s="94"/>
      <c r="C5" s="97"/>
      <c r="D5" s="27" t="s">
        <v>44</v>
      </c>
      <c r="E5" s="45" t="s">
        <v>3</v>
      </c>
      <c r="F5" s="49">
        <v>2013</v>
      </c>
      <c r="G5" s="27">
        <v>2014</v>
      </c>
      <c r="H5" s="27">
        <v>2015</v>
      </c>
      <c r="I5" s="27">
        <v>2016</v>
      </c>
      <c r="J5" s="49">
        <v>2017</v>
      </c>
      <c r="K5" s="27">
        <v>2018</v>
      </c>
      <c r="L5" s="27">
        <v>2019</v>
      </c>
      <c r="M5" s="27">
        <v>2020</v>
      </c>
      <c r="N5" s="49">
        <v>2021</v>
      </c>
      <c r="O5" s="27">
        <v>2022</v>
      </c>
      <c r="P5" s="27">
        <v>2023</v>
      </c>
      <c r="Q5" s="27">
        <v>2024</v>
      </c>
      <c r="R5" s="91"/>
    </row>
    <row r="6" spans="1:18" ht="0.75" customHeight="1" thickBot="1">
      <c r="A6" s="38"/>
      <c r="B6" s="95"/>
      <c r="C6" s="39" t="s">
        <v>1</v>
      </c>
      <c r="D6" s="39"/>
      <c r="E6" s="39"/>
      <c r="F6" s="40"/>
      <c r="G6" s="41"/>
      <c r="H6" s="41"/>
      <c r="I6" s="41"/>
      <c r="J6" s="47"/>
      <c r="K6" s="47"/>
      <c r="L6" s="47"/>
      <c r="M6" s="47"/>
      <c r="N6" s="47"/>
      <c r="O6" s="47"/>
      <c r="P6" s="47"/>
      <c r="Q6" s="47"/>
      <c r="R6" s="42"/>
    </row>
    <row r="7" spans="1:18" ht="26.25" customHeight="1">
      <c r="A7" s="52" t="s">
        <v>42</v>
      </c>
      <c r="B7" s="17" t="s">
        <v>40</v>
      </c>
      <c r="C7" s="17"/>
      <c r="D7" s="17"/>
      <c r="E7" s="35">
        <f>SUM(E8+E9)</f>
        <v>51046537</v>
      </c>
      <c r="F7" s="35">
        <f>SUM(F8+F9)</f>
        <v>14557935</v>
      </c>
      <c r="G7" s="35">
        <f>SUM(G8+G9)</f>
        <v>6573234</v>
      </c>
      <c r="H7" s="35">
        <f t="shared" ref="H7:I7" si="0">SUM(H8+H9)</f>
        <v>1179240</v>
      </c>
      <c r="I7" s="35">
        <f t="shared" si="0"/>
        <v>500000</v>
      </c>
      <c r="J7" s="35"/>
      <c r="K7" s="35"/>
      <c r="L7" s="35"/>
      <c r="M7" s="35"/>
      <c r="N7" s="35"/>
      <c r="O7" s="35"/>
      <c r="P7" s="35"/>
      <c r="Q7" s="35"/>
      <c r="R7" s="53">
        <f>SUM(R8:R9)</f>
        <v>19645455</v>
      </c>
    </row>
    <row r="8" spans="1:18" ht="28.5" customHeight="1">
      <c r="A8" s="54" t="s">
        <v>46</v>
      </c>
      <c r="B8" s="18" t="s">
        <v>4</v>
      </c>
      <c r="C8" s="18"/>
      <c r="D8" s="18"/>
      <c r="E8" s="19">
        <f>SUM(E11+E28)</f>
        <v>38418201</v>
      </c>
      <c r="F8" s="19">
        <f>SUM(F11+F28)</f>
        <v>11074796</v>
      </c>
      <c r="G8" s="19">
        <f t="shared" ref="G8:I8" si="1">SUM(G11+G28)</f>
        <v>3317840</v>
      </c>
      <c r="H8" s="19">
        <f t="shared" si="1"/>
        <v>679240</v>
      </c>
      <c r="I8" s="19">
        <f t="shared" si="1"/>
        <v>0</v>
      </c>
      <c r="J8" s="19"/>
      <c r="K8" s="19"/>
      <c r="L8" s="19"/>
      <c r="M8" s="19"/>
      <c r="N8" s="19"/>
      <c r="O8" s="19"/>
      <c r="P8" s="19"/>
      <c r="Q8" s="19"/>
      <c r="R8" s="55">
        <f>SUM(R11+R28)</f>
        <v>13497155</v>
      </c>
    </row>
    <row r="9" spans="1:18" ht="26.25" customHeight="1">
      <c r="A9" s="54" t="s">
        <v>47</v>
      </c>
      <c r="B9" s="18" t="s">
        <v>5</v>
      </c>
      <c r="C9" s="18"/>
      <c r="D9" s="18"/>
      <c r="E9" s="19">
        <f>SUM(E20+E39+E25)</f>
        <v>12628336</v>
      </c>
      <c r="F9" s="19">
        <f>SUM(F20+F39+F25)</f>
        <v>3483139</v>
      </c>
      <c r="G9" s="19">
        <f>SUM(G20+G39+G25)</f>
        <v>3255394</v>
      </c>
      <c r="H9" s="19">
        <f>SUM(H20+H39)</f>
        <v>500000</v>
      </c>
      <c r="I9" s="19">
        <f>SUM(I20+I39)</f>
        <v>500000</v>
      </c>
      <c r="J9" s="19"/>
      <c r="K9" s="19"/>
      <c r="L9" s="19"/>
      <c r="M9" s="19"/>
      <c r="N9" s="19"/>
      <c r="O9" s="19"/>
      <c r="P9" s="19"/>
      <c r="Q9" s="19"/>
      <c r="R9" s="55">
        <f>SUM(R20+R39+R25)</f>
        <v>6148300</v>
      </c>
    </row>
    <row r="10" spans="1:18" ht="74.25" customHeight="1">
      <c r="A10" s="56" t="s">
        <v>48</v>
      </c>
      <c r="B10" s="20" t="s">
        <v>49</v>
      </c>
      <c r="C10" s="20"/>
      <c r="D10" s="20"/>
      <c r="E10" s="21">
        <f>SUM(E11+E20)</f>
        <v>31660281</v>
      </c>
      <c r="F10" s="21">
        <f t="shared" ref="F10:I10" si="2">SUM(F11+F20)</f>
        <v>8043527</v>
      </c>
      <c r="G10" s="21">
        <f t="shared" si="2"/>
        <v>4945172</v>
      </c>
      <c r="H10" s="21">
        <f t="shared" si="2"/>
        <v>107600</v>
      </c>
      <c r="I10" s="21">
        <f t="shared" si="2"/>
        <v>0</v>
      </c>
      <c r="J10" s="21"/>
      <c r="K10" s="21"/>
      <c r="L10" s="21"/>
      <c r="M10" s="21"/>
      <c r="N10" s="21"/>
      <c r="O10" s="21"/>
      <c r="P10" s="21"/>
      <c r="Q10" s="21"/>
      <c r="R10" s="57">
        <f>SUM(R11+R20)</f>
        <v>12131598</v>
      </c>
    </row>
    <row r="11" spans="1:18" ht="28.5" customHeight="1">
      <c r="A11" s="56"/>
      <c r="B11" s="22" t="s">
        <v>4</v>
      </c>
      <c r="C11" s="22"/>
      <c r="D11" s="22"/>
      <c r="E11" s="23">
        <f>SUM(E12:E19)</f>
        <v>28955558</v>
      </c>
      <c r="F11" s="23">
        <f>SUM(F12:F19)</f>
        <v>7688804</v>
      </c>
      <c r="G11" s="23">
        <f>SUM(G12:G19)</f>
        <v>2595172</v>
      </c>
      <c r="H11" s="23">
        <f>SUM(H12:H19)</f>
        <v>107600</v>
      </c>
      <c r="I11" s="23">
        <f>SUM(I12:I18)</f>
        <v>0</v>
      </c>
      <c r="J11" s="23"/>
      <c r="K11" s="23"/>
      <c r="L11" s="23"/>
      <c r="M11" s="23"/>
      <c r="N11" s="23"/>
      <c r="O11" s="23"/>
      <c r="P11" s="23"/>
      <c r="Q11" s="23"/>
      <c r="R11" s="58">
        <f>SUM(R12:R19)</f>
        <v>9765298</v>
      </c>
    </row>
    <row r="12" spans="1:18" ht="45.75" customHeight="1">
      <c r="A12" s="59"/>
      <c r="B12" s="11" t="s">
        <v>6</v>
      </c>
      <c r="C12" s="4" t="s">
        <v>7</v>
      </c>
      <c r="D12" s="4" t="s">
        <v>61</v>
      </c>
      <c r="E12" s="5">
        <v>5313005</v>
      </c>
      <c r="F12" s="9">
        <v>783700</v>
      </c>
      <c r="G12" s="9">
        <v>800000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60">
        <f>SUM(F12:I12)</f>
        <v>1583700</v>
      </c>
    </row>
    <row r="13" spans="1:18" ht="31.5" customHeight="1">
      <c r="A13" s="59"/>
      <c r="B13" s="11" t="s">
        <v>25</v>
      </c>
      <c r="C13" s="4" t="s">
        <v>31</v>
      </c>
      <c r="D13" s="4" t="s">
        <v>26</v>
      </c>
      <c r="E13" s="72">
        <f>SUM(F13:G13)</f>
        <v>485301</v>
      </c>
      <c r="F13" s="9">
        <v>346502</v>
      </c>
      <c r="G13" s="9">
        <v>138799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60">
        <f t="shared" ref="R13:R25" si="3">SUM(F13:I13)</f>
        <v>485301</v>
      </c>
    </row>
    <row r="14" spans="1:18" ht="53.25" customHeight="1">
      <c r="A14" s="59"/>
      <c r="B14" s="11" t="s">
        <v>64</v>
      </c>
      <c r="C14" s="4" t="s">
        <v>11</v>
      </c>
      <c r="D14" s="4" t="s">
        <v>26</v>
      </c>
      <c r="E14" s="72">
        <v>16350</v>
      </c>
      <c r="F14" s="9">
        <v>6540</v>
      </c>
      <c r="G14" s="9">
        <v>9810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60">
        <v>16350</v>
      </c>
    </row>
    <row r="15" spans="1:18" ht="72.75" customHeight="1">
      <c r="A15" s="59"/>
      <c r="B15" s="11" t="s">
        <v>8</v>
      </c>
      <c r="C15" s="4" t="s">
        <v>9</v>
      </c>
      <c r="D15" s="4" t="s">
        <v>28</v>
      </c>
      <c r="E15" s="72">
        <v>1186325</v>
      </c>
      <c r="F15" s="9">
        <v>153507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60">
        <f t="shared" si="3"/>
        <v>153507</v>
      </c>
    </row>
    <row r="16" spans="1:18" ht="33" customHeight="1">
      <c r="A16" s="59"/>
      <c r="B16" s="11" t="s">
        <v>22</v>
      </c>
      <c r="C16" s="4" t="s">
        <v>9</v>
      </c>
      <c r="D16" s="4" t="s">
        <v>27</v>
      </c>
      <c r="E16" s="72">
        <v>19818699</v>
      </c>
      <c r="F16" s="9">
        <v>6016840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60">
        <f t="shared" si="3"/>
        <v>6016840</v>
      </c>
    </row>
    <row r="17" spans="1:18" ht="52.5" customHeight="1">
      <c r="A17" s="59"/>
      <c r="B17" s="11" t="s">
        <v>60</v>
      </c>
      <c r="C17" s="4" t="s">
        <v>31</v>
      </c>
      <c r="D17" s="4" t="s">
        <v>26</v>
      </c>
      <c r="E17" s="72">
        <v>620305</v>
      </c>
      <c r="F17" s="9">
        <v>182932</v>
      </c>
      <c r="G17" s="9">
        <v>437373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60">
        <v>0</v>
      </c>
    </row>
    <row r="18" spans="1:18" ht="33" customHeight="1">
      <c r="A18" s="59"/>
      <c r="B18" s="11" t="s">
        <v>55</v>
      </c>
      <c r="C18" s="4" t="s">
        <v>56</v>
      </c>
      <c r="D18" s="43" t="s">
        <v>26</v>
      </c>
      <c r="E18" s="73">
        <v>352753</v>
      </c>
      <c r="F18" s="9">
        <v>168283</v>
      </c>
      <c r="G18" s="9">
        <v>184470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60">
        <v>346780</v>
      </c>
    </row>
    <row r="19" spans="1:18" ht="38.25" customHeight="1">
      <c r="A19" s="59"/>
      <c r="B19" s="11" t="s">
        <v>57</v>
      </c>
      <c r="C19" s="4" t="s">
        <v>9</v>
      </c>
      <c r="D19" s="43" t="s">
        <v>30</v>
      </c>
      <c r="E19" s="73">
        <v>1162820</v>
      </c>
      <c r="F19" s="9">
        <v>30500</v>
      </c>
      <c r="G19" s="9">
        <v>1024720</v>
      </c>
      <c r="H19" s="9">
        <v>107600</v>
      </c>
      <c r="I19" s="9"/>
      <c r="J19" s="9"/>
      <c r="K19" s="9"/>
      <c r="L19" s="9"/>
      <c r="M19" s="9"/>
      <c r="N19" s="9"/>
      <c r="O19" s="9"/>
      <c r="P19" s="9"/>
      <c r="Q19" s="9"/>
      <c r="R19" s="60">
        <f t="shared" si="3"/>
        <v>1162820</v>
      </c>
    </row>
    <row r="20" spans="1:18" ht="26.25" customHeight="1">
      <c r="A20" s="56"/>
      <c r="B20" s="22" t="s">
        <v>5</v>
      </c>
      <c r="C20" s="22"/>
      <c r="D20" s="22"/>
      <c r="E20" s="24">
        <f>SUM(E21:E22)</f>
        <v>2704723</v>
      </c>
      <c r="F20" s="24">
        <f t="shared" ref="F20:G20" si="4">SUM(F21:F22)</f>
        <v>354723</v>
      </c>
      <c r="G20" s="24">
        <f t="shared" si="4"/>
        <v>2350000</v>
      </c>
      <c r="H20" s="24">
        <f t="shared" ref="H20:I20" si="5">SUM(H21)</f>
        <v>0</v>
      </c>
      <c r="I20" s="24">
        <f t="shared" si="5"/>
        <v>0</v>
      </c>
      <c r="J20" s="24"/>
      <c r="K20" s="24"/>
      <c r="L20" s="24"/>
      <c r="M20" s="24"/>
      <c r="N20" s="24"/>
      <c r="O20" s="24"/>
      <c r="P20" s="24"/>
      <c r="Q20" s="24"/>
      <c r="R20" s="57">
        <f>SUM(R21:R22)</f>
        <v>2366300</v>
      </c>
    </row>
    <row r="21" spans="1:18" ht="43.5" customHeight="1">
      <c r="A21" s="59"/>
      <c r="B21" s="4" t="s">
        <v>6</v>
      </c>
      <c r="C21" s="4" t="s">
        <v>7</v>
      </c>
      <c r="D21" s="12">
        <v>2013</v>
      </c>
      <c r="E21" s="7">
        <v>16300</v>
      </c>
      <c r="F21" s="10">
        <v>16300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60">
        <f t="shared" si="3"/>
        <v>16300</v>
      </c>
    </row>
    <row r="22" spans="1:18" ht="43.5" customHeight="1">
      <c r="A22" s="59"/>
      <c r="B22" s="4" t="s">
        <v>62</v>
      </c>
      <c r="C22" s="4" t="s">
        <v>11</v>
      </c>
      <c r="D22" s="12" t="s">
        <v>26</v>
      </c>
      <c r="E22" s="7">
        <v>2688423</v>
      </c>
      <c r="F22" s="10">
        <v>338423</v>
      </c>
      <c r="G22" s="10">
        <v>2350000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60">
        <v>2350000</v>
      </c>
    </row>
    <row r="23" spans="1:18" ht="43.5" customHeight="1">
      <c r="A23" s="54" t="s">
        <v>50</v>
      </c>
      <c r="B23" s="80" t="s">
        <v>51</v>
      </c>
      <c r="C23" s="80"/>
      <c r="D23" s="80"/>
      <c r="E23" s="81">
        <f>SUM(E24:E25)</f>
        <v>220000</v>
      </c>
      <c r="F23" s="81">
        <f>SUM(F24:F25)</f>
        <v>70000</v>
      </c>
      <c r="G23" s="81">
        <f>SUM(G24:G25)</f>
        <v>100000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>
        <f t="shared" si="3"/>
        <v>170000</v>
      </c>
    </row>
    <row r="24" spans="1:18" ht="26.25" customHeight="1">
      <c r="A24" s="59"/>
      <c r="B24" s="6" t="s">
        <v>4</v>
      </c>
      <c r="C24" s="12"/>
      <c r="D24" s="12"/>
      <c r="E24" s="7"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60">
        <f t="shared" si="3"/>
        <v>0</v>
      </c>
    </row>
    <row r="25" spans="1:18" ht="23.25" customHeight="1" thickBot="1">
      <c r="A25" s="84"/>
      <c r="B25" s="85" t="s">
        <v>5</v>
      </c>
      <c r="C25" s="85"/>
      <c r="D25" s="85"/>
      <c r="E25" s="86">
        <f>SUM(E26)</f>
        <v>220000</v>
      </c>
      <c r="F25" s="86">
        <f>SUM(F26)</f>
        <v>70000</v>
      </c>
      <c r="G25" s="87">
        <v>100000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>
        <f t="shared" si="3"/>
        <v>170000</v>
      </c>
    </row>
    <row r="26" spans="1:18" ht="27" customHeight="1">
      <c r="A26" s="74"/>
      <c r="B26" s="75" t="s">
        <v>39</v>
      </c>
      <c r="C26" s="76" t="s">
        <v>11</v>
      </c>
      <c r="D26" s="76" t="s">
        <v>63</v>
      </c>
      <c r="E26" s="77">
        <v>220000</v>
      </c>
      <c r="F26" s="78">
        <v>70000</v>
      </c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>
        <v>70000</v>
      </c>
    </row>
    <row r="27" spans="1:18" ht="25.5" customHeight="1">
      <c r="A27" s="64" t="s">
        <v>53</v>
      </c>
      <c r="B27" s="65" t="s">
        <v>52</v>
      </c>
      <c r="C27" s="65"/>
      <c r="D27" s="65"/>
      <c r="E27" s="66">
        <f>SUM(E28+E39)</f>
        <v>19166256</v>
      </c>
      <c r="F27" s="67">
        <f>SUM(F28+F39)</f>
        <v>6444408</v>
      </c>
      <c r="G27" s="67">
        <f>SUM(G28+G39)</f>
        <v>1528062</v>
      </c>
      <c r="H27" s="67">
        <f>SUM(H28+H39)</f>
        <v>1071640</v>
      </c>
      <c r="I27" s="67">
        <f>SUM(I28+I39)</f>
        <v>500000</v>
      </c>
      <c r="J27" s="67"/>
      <c r="K27" s="67"/>
      <c r="L27" s="67"/>
      <c r="M27" s="67"/>
      <c r="N27" s="67"/>
      <c r="O27" s="67"/>
      <c r="P27" s="67"/>
      <c r="Q27" s="67"/>
      <c r="R27" s="68">
        <f>SUM(R28+R39)</f>
        <v>7343857</v>
      </c>
    </row>
    <row r="28" spans="1:18" ht="24.75" customHeight="1">
      <c r="A28" s="56"/>
      <c r="B28" s="22" t="s">
        <v>4</v>
      </c>
      <c r="C28" s="22"/>
      <c r="D28" s="22"/>
      <c r="E28" s="23">
        <f>SUM(E29+E30+E31+E36+E37+E38+E32)</f>
        <v>9462643</v>
      </c>
      <c r="F28" s="23">
        <f>SUM(F29+F30+F31+F36+F37+F38+F32)</f>
        <v>3385992</v>
      </c>
      <c r="G28" s="23">
        <f>SUM(G29+G30+G31+G36+G37+G38+G32)</f>
        <v>722668</v>
      </c>
      <c r="H28" s="23">
        <f>SUM(H29+H30+H31+H36+H37+H38+H32)</f>
        <v>571640</v>
      </c>
      <c r="I28" s="23">
        <f t="shared" ref="I28" si="6">SUM(I29+I30+I31+I36+I37+I38)</f>
        <v>0</v>
      </c>
      <c r="J28" s="23"/>
      <c r="K28" s="23"/>
      <c r="L28" s="23"/>
      <c r="M28" s="23"/>
      <c r="N28" s="23"/>
      <c r="O28" s="23"/>
      <c r="P28" s="23"/>
      <c r="Q28" s="23"/>
      <c r="R28" s="57">
        <f>SUM(R29+R30+R31+R36+R37+R38+R32)</f>
        <v>3731857</v>
      </c>
    </row>
    <row r="29" spans="1:18" ht="46.5" customHeight="1">
      <c r="A29" s="59"/>
      <c r="B29" s="11" t="s">
        <v>21</v>
      </c>
      <c r="C29" s="4" t="s">
        <v>11</v>
      </c>
      <c r="D29" s="4" t="s">
        <v>17</v>
      </c>
      <c r="E29" s="5">
        <v>65191</v>
      </c>
      <c r="F29" s="9">
        <v>29336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60">
        <v>0</v>
      </c>
    </row>
    <row r="30" spans="1:18" ht="60.75" customHeight="1">
      <c r="A30" s="59"/>
      <c r="B30" s="13" t="s">
        <v>38</v>
      </c>
      <c r="C30" s="4" t="s">
        <v>11</v>
      </c>
      <c r="D30" s="14" t="s">
        <v>26</v>
      </c>
      <c r="E30" s="15">
        <v>250000</v>
      </c>
      <c r="F30" s="16">
        <v>100000</v>
      </c>
      <c r="G30" s="9">
        <v>150000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60">
        <f>SUM(F30:I30)</f>
        <v>250000</v>
      </c>
    </row>
    <row r="31" spans="1:18" ht="37.5" customHeight="1">
      <c r="A31" s="59"/>
      <c r="B31" s="11" t="s">
        <v>29</v>
      </c>
      <c r="C31" s="4" t="s">
        <v>11</v>
      </c>
      <c r="D31" s="4" t="s">
        <v>30</v>
      </c>
      <c r="E31" s="5">
        <f>SUM(F31:H31)</f>
        <v>650400</v>
      </c>
      <c r="F31" s="9">
        <v>216800</v>
      </c>
      <c r="G31" s="9">
        <v>216800</v>
      </c>
      <c r="H31" s="9">
        <v>216800</v>
      </c>
      <c r="I31" s="9"/>
      <c r="J31" s="9"/>
      <c r="K31" s="9"/>
      <c r="L31" s="9"/>
      <c r="M31" s="9"/>
      <c r="N31" s="9"/>
      <c r="O31" s="9"/>
      <c r="P31" s="9"/>
      <c r="Q31" s="9"/>
      <c r="R31" s="60">
        <f>SUM(F31:I31)</f>
        <v>650400</v>
      </c>
    </row>
    <row r="32" spans="1:18" ht="47.25" customHeight="1">
      <c r="A32" s="59"/>
      <c r="B32" s="50" t="s">
        <v>58</v>
      </c>
      <c r="C32" s="14"/>
      <c r="D32" s="14" t="s">
        <v>30</v>
      </c>
      <c r="E32" s="15">
        <v>66328</v>
      </c>
      <c r="F32" s="51">
        <v>5627</v>
      </c>
      <c r="G32" s="51">
        <v>34686</v>
      </c>
      <c r="H32" s="51">
        <v>26015</v>
      </c>
      <c r="I32" s="51"/>
      <c r="J32" s="51"/>
      <c r="K32" s="51"/>
      <c r="L32" s="51"/>
      <c r="M32" s="51"/>
      <c r="N32" s="51"/>
      <c r="O32" s="51"/>
      <c r="P32" s="51"/>
      <c r="Q32" s="51"/>
      <c r="R32" s="61">
        <f>SUM(F32:H32)</f>
        <v>66328</v>
      </c>
    </row>
    <row r="33" spans="1:19" ht="72" customHeight="1">
      <c r="A33" s="62"/>
      <c r="B33" s="98" t="s">
        <v>0</v>
      </c>
      <c r="C33" s="98" t="s">
        <v>32</v>
      </c>
      <c r="D33" s="98" t="s">
        <v>33</v>
      </c>
      <c r="E33" s="98" t="s">
        <v>34</v>
      </c>
      <c r="F33" s="98">
        <v>2013</v>
      </c>
      <c r="G33" s="98">
        <v>2014</v>
      </c>
      <c r="H33" s="98">
        <v>2015</v>
      </c>
      <c r="I33" s="98">
        <v>2016</v>
      </c>
      <c r="J33" s="44"/>
      <c r="K33" s="44"/>
      <c r="L33" s="44"/>
      <c r="M33" s="44"/>
      <c r="N33" s="44"/>
      <c r="O33" s="44"/>
      <c r="P33" s="44"/>
      <c r="Q33" s="44"/>
      <c r="R33" s="89" t="s">
        <v>35</v>
      </c>
    </row>
    <row r="34" spans="1:19" ht="0.75" customHeight="1">
      <c r="A34" s="62"/>
      <c r="B34" s="97"/>
      <c r="C34" s="97"/>
      <c r="D34" s="97"/>
      <c r="E34" s="97"/>
      <c r="F34" s="97"/>
      <c r="G34" s="97"/>
      <c r="H34" s="97"/>
      <c r="I34" s="97"/>
      <c r="J34" s="45"/>
      <c r="K34" s="45"/>
      <c r="L34" s="45"/>
      <c r="M34" s="45"/>
      <c r="N34" s="45"/>
      <c r="O34" s="45"/>
      <c r="P34" s="45"/>
      <c r="Q34" s="45"/>
      <c r="R34" s="90"/>
    </row>
    <row r="35" spans="1:19" ht="72" hidden="1" customHeight="1">
      <c r="A35" s="62"/>
      <c r="B35" s="99"/>
      <c r="C35" s="46" t="s">
        <v>1</v>
      </c>
      <c r="D35" s="46"/>
      <c r="E35" s="46"/>
      <c r="F35" s="99"/>
      <c r="G35" s="99"/>
      <c r="H35" s="99"/>
      <c r="I35" s="99"/>
      <c r="J35" s="46"/>
      <c r="K35" s="46"/>
      <c r="L35" s="46"/>
      <c r="M35" s="46"/>
      <c r="N35" s="46"/>
      <c r="O35" s="46"/>
      <c r="P35" s="46"/>
      <c r="Q35" s="46"/>
      <c r="R35" s="91"/>
    </row>
    <row r="36" spans="1:19" ht="54.75" customHeight="1">
      <c r="A36" s="59"/>
      <c r="B36" s="4" t="s">
        <v>23</v>
      </c>
      <c r="C36" s="4" t="s">
        <v>11</v>
      </c>
      <c r="D36" s="4" t="s">
        <v>12</v>
      </c>
      <c r="E36" s="5">
        <v>7147493</v>
      </c>
      <c r="F36" s="9">
        <v>2705780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60">
        <f>SUM(F36:I36)</f>
        <v>2705780</v>
      </c>
    </row>
    <row r="37" spans="1:19" ht="42" customHeight="1">
      <c r="A37" s="59"/>
      <c r="B37" s="11" t="s">
        <v>24</v>
      </c>
      <c r="C37" s="4" t="s">
        <v>11</v>
      </c>
      <c r="D37" s="4" t="s">
        <v>20</v>
      </c>
      <c r="E37" s="5">
        <v>74849</v>
      </c>
      <c r="F37" s="9">
        <v>28449</v>
      </c>
      <c r="G37" s="9">
        <v>15450</v>
      </c>
      <c r="H37" s="9">
        <v>15450</v>
      </c>
      <c r="I37" s="9"/>
      <c r="J37" s="9"/>
      <c r="K37" s="9"/>
      <c r="L37" s="9"/>
      <c r="M37" s="9"/>
      <c r="N37" s="9"/>
      <c r="O37" s="9"/>
      <c r="P37" s="9"/>
      <c r="Q37" s="9"/>
      <c r="R37" s="60">
        <v>59349</v>
      </c>
    </row>
    <row r="38" spans="1:19" ht="42" customHeight="1">
      <c r="A38" s="59"/>
      <c r="B38" s="11" t="s">
        <v>19</v>
      </c>
      <c r="C38" s="4" t="s">
        <v>11</v>
      </c>
      <c r="D38" s="4" t="s">
        <v>20</v>
      </c>
      <c r="E38" s="5">
        <v>1208382</v>
      </c>
      <c r="F38" s="9">
        <v>300000</v>
      </c>
      <c r="G38" s="9">
        <v>305732</v>
      </c>
      <c r="H38" s="9">
        <v>313375</v>
      </c>
      <c r="I38" s="9"/>
      <c r="J38" s="9"/>
      <c r="K38" s="9"/>
      <c r="L38" s="9"/>
      <c r="M38" s="9"/>
      <c r="N38" s="9"/>
      <c r="O38" s="9"/>
      <c r="P38" s="9"/>
      <c r="Q38" s="9"/>
      <c r="R38" s="60"/>
    </row>
    <row r="39" spans="1:19" ht="29.25" customHeight="1">
      <c r="A39" s="56"/>
      <c r="B39" s="22" t="s">
        <v>5</v>
      </c>
      <c r="C39" s="25"/>
      <c r="D39" s="25"/>
      <c r="E39" s="26">
        <f>SUM(E40:E45)</f>
        <v>9703613</v>
      </c>
      <c r="F39" s="26">
        <f>SUM(F40:F45)</f>
        <v>3058416</v>
      </c>
      <c r="G39" s="26">
        <f>SUM(G40:G45)</f>
        <v>805394</v>
      </c>
      <c r="H39" s="26">
        <f>SUM(H41:H45)</f>
        <v>500000</v>
      </c>
      <c r="I39" s="26">
        <f>SUM(I41:I45)</f>
        <v>500000</v>
      </c>
      <c r="J39" s="26"/>
      <c r="K39" s="26"/>
      <c r="L39" s="26"/>
      <c r="M39" s="26"/>
      <c r="N39" s="26"/>
      <c r="O39" s="26"/>
      <c r="P39" s="26"/>
      <c r="Q39" s="26"/>
      <c r="R39" s="63">
        <f>SUM(R41:R45)</f>
        <v>3612000</v>
      </c>
    </row>
    <row r="40" spans="1:19" ht="29.25" customHeight="1">
      <c r="A40" s="59"/>
      <c r="B40" s="12" t="s">
        <v>59</v>
      </c>
      <c r="C40" s="4" t="s">
        <v>11</v>
      </c>
      <c r="D40" s="69" t="s">
        <v>26</v>
      </c>
      <c r="E40" s="70">
        <v>77000</v>
      </c>
      <c r="F40" s="70">
        <v>2000</v>
      </c>
      <c r="G40" s="70">
        <v>75000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</row>
    <row r="41" spans="1:19" ht="49.5" customHeight="1">
      <c r="A41" s="59"/>
      <c r="B41" s="11" t="s">
        <v>37</v>
      </c>
      <c r="C41" s="4" t="s">
        <v>11</v>
      </c>
      <c r="D41" s="4" t="s">
        <v>13</v>
      </c>
      <c r="E41" s="5">
        <v>6808000</v>
      </c>
      <c r="F41" s="9">
        <v>2000000</v>
      </c>
      <c r="G41" s="9">
        <v>500000</v>
      </c>
      <c r="H41" s="9">
        <v>500000</v>
      </c>
      <c r="I41" s="9">
        <v>500000</v>
      </c>
      <c r="J41" s="9"/>
      <c r="K41" s="9"/>
      <c r="L41" s="9"/>
      <c r="M41" s="9"/>
      <c r="N41" s="9"/>
      <c r="O41" s="9"/>
      <c r="P41" s="9"/>
      <c r="Q41" s="9"/>
      <c r="R41" s="60">
        <f>SUM(F41:I41)</f>
        <v>3500000</v>
      </c>
    </row>
    <row r="42" spans="1:19" ht="67.5" customHeight="1">
      <c r="A42" s="59"/>
      <c r="B42" s="11" t="s">
        <v>14</v>
      </c>
      <c r="C42" s="4" t="s">
        <v>11</v>
      </c>
      <c r="D42" s="4" t="s">
        <v>10</v>
      </c>
      <c r="E42" s="5">
        <v>25981</v>
      </c>
      <c r="F42" s="9">
        <v>4138</v>
      </c>
      <c r="G42" s="9">
        <v>15203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60">
        <v>0</v>
      </c>
    </row>
    <row r="43" spans="1:19" ht="67.5" customHeight="1">
      <c r="A43" s="59"/>
      <c r="B43" s="11" t="s">
        <v>15</v>
      </c>
      <c r="C43" s="4" t="s">
        <v>11</v>
      </c>
      <c r="D43" s="4" t="s">
        <v>10</v>
      </c>
      <c r="E43" s="5">
        <v>634332</v>
      </c>
      <c r="F43" s="9">
        <v>343978</v>
      </c>
      <c r="G43" s="9">
        <v>215191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60">
        <v>0</v>
      </c>
    </row>
    <row r="44" spans="1:19" ht="67.5" customHeight="1">
      <c r="A44" s="59"/>
      <c r="B44" s="11" t="s">
        <v>16</v>
      </c>
      <c r="C44" s="4" t="s">
        <v>11</v>
      </c>
      <c r="D44" s="4" t="s">
        <v>17</v>
      </c>
      <c r="E44" s="5">
        <v>1996300</v>
      </c>
      <c r="F44" s="9">
        <v>596300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0">
        <v>0</v>
      </c>
    </row>
    <row r="45" spans="1:19" ht="39.75" customHeight="1">
      <c r="A45" s="59"/>
      <c r="B45" s="11" t="s">
        <v>18</v>
      </c>
      <c r="C45" s="4" t="s">
        <v>11</v>
      </c>
      <c r="D45" s="4" t="s">
        <v>17</v>
      </c>
      <c r="E45" s="5">
        <v>162000</v>
      </c>
      <c r="F45" s="9">
        <v>112000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0">
        <v>112000</v>
      </c>
    </row>
    <row r="46" spans="1:19" ht="66" customHeight="1">
      <c r="A46" s="29"/>
      <c r="B46" s="28"/>
      <c r="C46" s="28"/>
      <c r="D46" s="2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29"/>
    </row>
    <row r="47" spans="1:19" ht="26.25" customHeight="1">
      <c r="A47" s="29"/>
      <c r="B47" s="31"/>
      <c r="C47" s="31"/>
      <c r="D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  <c r="S47" s="29"/>
    </row>
    <row r="48" spans="1:19" ht="39" customHeight="1">
      <c r="A48" s="29"/>
      <c r="B48" s="28"/>
      <c r="C48" s="28"/>
      <c r="D48" s="28"/>
      <c r="E48" s="33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9"/>
    </row>
    <row r="49" spans="1:19" ht="46.5" customHeight="1">
      <c r="A49" s="29"/>
      <c r="B49" s="28"/>
      <c r="C49" s="28"/>
      <c r="D49" s="28"/>
      <c r="E49" s="33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29"/>
    </row>
    <row r="50" spans="1:19" ht="46.5" customHeight="1">
      <c r="A50" s="29"/>
      <c r="B50" s="28"/>
      <c r="C50" s="28"/>
      <c r="D50" s="28"/>
      <c r="E50" s="33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29"/>
    </row>
    <row r="51" spans="1:19" ht="56.25" customHeight="1">
      <c r="A51" s="29"/>
      <c r="B51" s="28"/>
      <c r="C51" s="28"/>
      <c r="D51" s="28"/>
      <c r="E51" s="33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29"/>
    </row>
    <row r="52" spans="1:19">
      <c r="A52" s="29"/>
      <c r="B52" s="31"/>
      <c r="C52" s="31"/>
      <c r="D52" s="31"/>
      <c r="E52" s="34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0"/>
      <c r="S52" s="29"/>
    </row>
    <row r="53" spans="1:19">
      <c r="A53" s="29"/>
      <c r="B53" s="28"/>
      <c r="C53" s="28"/>
      <c r="D53" s="28"/>
      <c r="E53" s="33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29"/>
    </row>
    <row r="54" spans="1:19">
      <c r="A54" s="29"/>
      <c r="B54" s="31"/>
      <c r="C54" s="31"/>
      <c r="D54" s="31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0"/>
      <c r="S54" s="29"/>
    </row>
    <row r="55" spans="1:19">
      <c r="A55" s="29"/>
      <c r="B55" s="28"/>
      <c r="C55" s="28"/>
      <c r="D55" s="28"/>
      <c r="E55" s="33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29"/>
    </row>
    <row r="56" spans="1:19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</sheetData>
  <mergeCells count="13">
    <mergeCell ref="R33:R35"/>
    <mergeCell ref="R4:R5"/>
    <mergeCell ref="B4:B6"/>
    <mergeCell ref="C4:C5"/>
    <mergeCell ref="B33:B35"/>
    <mergeCell ref="C33:C34"/>
    <mergeCell ref="D33:D34"/>
    <mergeCell ref="E33:E34"/>
    <mergeCell ref="F33:F35"/>
    <mergeCell ref="G33:G35"/>
    <mergeCell ref="H33:H35"/>
    <mergeCell ref="I33:I35"/>
    <mergeCell ref="F4:Q4"/>
  </mergeCells>
  <pageMargins left="0.70866141732283472" right="0.70866141732283472" top="0.74803149606299213" bottom="0.74803149606299213" header="0.31496062992125984" footer="0.31496062992125984"/>
  <pageSetup paperSize="8" scale="67" orientation="landscape" horizontalDpi="4294967293" r:id="rId1"/>
  <headerFooter>
    <oddHeader xml:space="preserve">&amp;RZałącznik Nr  2
do Uchwały nr XXXV-388/2013 r.Rady Powiatu Wołomińskiego z dnia 28 listopada  2013 r.
</oddHeader>
  </headerFooter>
  <rowBreaks count="2" manualBreakCount="2">
    <brk id="32" max="17" man="1"/>
    <brk id="45" max="16383" man="1"/>
  </rowBreaks>
  <colBreaks count="1" manualBreakCount="1">
    <brk id="1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admin</cp:lastModifiedBy>
  <cp:lastPrinted>2013-12-03T14:18:25Z</cp:lastPrinted>
  <dcterms:created xsi:type="dcterms:W3CDTF">2012-11-14T18:24:19Z</dcterms:created>
  <dcterms:modified xsi:type="dcterms:W3CDTF">2013-12-10T09:01:50Z</dcterms:modified>
</cp:coreProperties>
</file>